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sad\Desktop\EJECUCIONES 2021\FEBRERO 2021\"/>
    </mc:Choice>
  </mc:AlternateContent>
  <bookViews>
    <workbookView xWindow="0" yWindow="0" windowWidth="20490" windowHeight="7755"/>
  </bookViews>
  <sheets>
    <sheet name="11-F-21" sheetId="1" r:id="rId1"/>
  </sheets>
  <calcPr calcId="152511"/>
</workbook>
</file>

<file path=xl/calcChain.xml><?xml version="1.0" encoding="utf-8"?>
<calcChain xmlns="http://schemas.openxmlformats.org/spreadsheetml/2006/main">
  <c r="G25" i="1" l="1"/>
  <c r="C12" i="1"/>
  <c r="C11" i="1"/>
  <c r="C10" i="1"/>
  <c r="H25" i="1"/>
  <c r="H15" i="1"/>
  <c r="H16" i="1"/>
  <c r="D24" i="1"/>
  <c r="D23" i="1"/>
  <c r="D22" i="1"/>
  <c r="D30" i="1"/>
  <c r="E24" i="1"/>
  <c r="E23" i="1"/>
  <c r="F24" i="1"/>
  <c r="F23" i="1"/>
  <c r="F22" i="1"/>
  <c r="F30" i="1"/>
  <c r="G24" i="1"/>
  <c r="G23" i="1"/>
  <c r="C24" i="1"/>
  <c r="C23" i="1"/>
  <c r="C22" i="1"/>
  <c r="C30" i="1"/>
  <c r="D12" i="1"/>
  <c r="D11" i="1"/>
  <c r="D10" i="1"/>
  <c r="E12" i="1"/>
  <c r="E11" i="1"/>
  <c r="F12" i="1"/>
  <c r="F11" i="1"/>
  <c r="F10" i="1"/>
  <c r="F9" i="1"/>
  <c r="F21" i="1"/>
  <c r="G12" i="1"/>
  <c r="H12" i="1"/>
  <c r="D17" i="1"/>
  <c r="E17" i="1"/>
  <c r="F17" i="1"/>
  <c r="G17" i="1"/>
  <c r="C17" i="1"/>
  <c r="D9" i="1"/>
  <c r="D21" i="1"/>
  <c r="D32" i="1"/>
  <c r="C9" i="1"/>
  <c r="C21" i="1"/>
  <c r="C32" i="1"/>
  <c r="E22" i="1"/>
  <c r="E10" i="1"/>
  <c r="E30" i="1"/>
  <c r="E9" i="1"/>
  <c r="E21" i="1"/>
  <c r="E32" i="1"/>
  <c r="G22" i="1"/>
  <c r="H23" i="1"/>
  <c r="H24" i="1"/>
  <c r="F32" i="1"/>
  <c r="G11" i="1"/>
  <c r="G30" i="1"/>
  <c r="H30" i="1"/>
  <c r="H22" i="1"/>
  <c r="G10" i="1"/>
  <c r="H11" i="1"/>
  <c r="H10" i="1"/>
  <c r="G9" i="1"/>
  <c r="H9" i="1"/>
  <c r="G21" i="1"/>
  <c r="G32" i="1"/>
  <c r="H32" i="1"/>
  <c r="H21" i="1"/>
</calcChain>
</file>

<file path=xl/sharedStrings.xml><?xml version="1.0" encoding="utf-8"?>
<sst xmlns="http://schemas.openxmlformats.org/spreadsheetml/2006/main" count="72" uniqueCount="70">
  <si>
    <t>2-4</t>
  </si>
  <si>
    <t>2-4-1</t>
  </si>
  <si>
    <t>2-4-1-08</t>
  </si>
  <si>
    <t>Otros Recursos del Balance</t>
  </si>
  <si>
    <t>2-4-1-08-01</t>
  </si>
  <si>
    <t>Otros Recursos del Balance de Destinación Específica</t>
  </si>
  <si>
    <t>2-4-1-08-01-01</t>
  </si>
  <si>
    <t>2-4-1-08-01-02</t>
  </si>
  <si>
    <t>2-4-1-08-01-03</t>
  </si>
  <si>
    <t>2-4-1-08-02</t>
  </si>
  <si>
    <t>Otros Recursos del Balance  de libre destinación</t>
  </si>
  <si>
    <t>2-4-3</t>
  </si>
  <si>
    <t>2-4-3-01</t>
  </si>
  <si>
    <t>Rendimientos provenientes de Recursos de Destinación Específica</t>
  </si>
  <si>
    <t>2-4-3-02</t>
  </si>
  <si>
    <t>Rendimientos provenientes de Recursos de Libre Destinación</t>
  </si>
  <si>
    <t>2-4-3-03</t>
  </si>
  <si>
    <t>Rendimientos Financieros Estampilla UD</t>
  </si>
  <si>
    <t>TOTAL</t>
  </si>
  <si>
    <t>2-2-4</t>
  </si>
  <si>
    <t>2-2-4-01</t>
  </si>
  <si>
    <t>Aporte Ordinario</t>
  </si>
  <si>
    <t>Vigencia Anterior</t>
  </si>
  <si>
    <t>2-2-4-01-02</t>
  </si>
  <si>
    <t>Reservas</t>
  </si>
  <si>
    <t>2-2-4-01-02-01</t>
  </si>
  <si>
    <t>Reservas SGP Salud</t>
  </si>
  <si>
    <t>2-2-4-01-04</t>
  </si>
  <si>
    <t>Reservas SGP Propósito General</t>
  </si>
  <si>
    <t>TOTAL  RECURSOS FINANCIACIÓN RESERVAS</t>
  </si>
  <si>
    <t>Responsable de Presupuesto</t>
  </si>
  <si>
    <t>Ordenador del Gasto</t>
  </si>
  <si>
    <t>CÓDIGO PRESUPUESTAL</t>
  </si>
  <si>
    <t>CONCEPTO</t>
  </si>
  <si>
    <t>RECAUDO MES</t>
  </si>
  <si>
    <t>RECAUDO ACUMULADO</t>
  </si>
  <si>
    <t>% EJECUCIÓN</t>
  </si>
  <si>
    <t>RECURSOS DE CAPITAL</t>
  </si>
  <si>
    <t>RECURSOS DEL BALANCE</t>
  </si>
  <si>
    <t>RENDIMIENTOS POR OPERACIONES FINANCIERAS</t>
  </si>
  <si>
    <t xml:space="preserve"> </t>
  </si>
  <si>
    <t>CÓDIGO:</t>
  </si>
  <si>
    <t>ENTIDAD:</t>
  </si>
  <si>
    <t>EJECUCIÓN DE INGRESOS RESERVAS PRESUPUESTALES
ESTABLECIMIENTOS PÚBLICOS Y UNIDADES ADMINISTRATIVAS ESPECIALES</t>
  </si>
  <si>
    <t>VIGENCIA FISCAL:</t>
  </si>
  <si>
    <t>MES:</t>
  </si>
  <si>
    <t>Reservas IVA Cedido de Licores</t>
  </si>
  <si>
    <t>Reservas IVA al servicio de Telefonía Móvil</t>
  </si>
  <si>
    <t>2-2-4-01-05</t>
  </si>
  <si>
    <t>2-2-4-01-06</t>
  </si>
  <si>
    <t>2-2-4-01-07</t>
  </si>
  <si>
    <t>ADMINISTRACIÓN CENTRAL</t>
  </si>
  <si>
    <t>Otras Nación</t>
  </si>
  <si>
    <t>Otros Destinación Específica</t>
  </si>
  <si>
    <t>Fosyga</t>
  </si>
  <si>
    <t>FUNDACIÓN GILBERTO ALZATE AVENDAÑO</t>
  </si>
  <si>
    <t>0215-01</t>
  </si>
  <si>
    <t>MARTHA LUCIA CARDONA</t>
  </si>
  <si>
    <t>CESAR ALFREDO PARRA ORTEGA</t>
  </si>
  <si>
    <t>Subdirección Coorporativa</t>
  </si>
  <si>
    <t xml:space="preserve">Subdirección Artística y Cultural </t>
  </si>
  <si>
    <t>Ordenadora del Gasto</t>
  </si>
  <si>
    <t>MARGARITA MARIA DIAZ CASAS</t>
  </si>
  <si>
    <t>Subdirección para la gestión del Centro de Bogotá</t>
  </si>
  <si>
    <t>FEBRERO</t>
  </si>
  <si>
    <r>
      <t>RECURSOS QUE RESPALDAN LAS RESERVAS CONSTITUIDAS</t>
    </r>
    <r>
      <rPr>
        <b/>
        <vertAlign val="superscript"/>
        <sz val="10"/>
        <color indexed="8"/>
        <rFont val="Arial"/>
        <family val="2"/>
      </rPr>
      <t>1/</t>
    </r>
  </si>
  <si>
    <r>
      <t>MODIFICACIONES</t>
    </r>
    <r>
      <rPr>
        <b/>
        <vertAlign val="superscript"/>
        <sz val="11"/>
        <color indexed="8"/>
        <rFont val="Arial"/>
        <family val="2"/>
      </rPr>
      <t>2/</t>
    </r>
  </si>
  <si>
    <r>
      <t>RECURSOS QUE RESPALDAN LAS RESERVAS DEFINITIVAS</t>
    </r>
    <r>
      <rPr>
        <b/>
        <vertAlign val="superscript"/>
        <sz val="11"/>
        <color indexed="8"/>
        <rFont val="Arial"/>
        <family val="2"/>
      </rPr>
      <t>3/</t>
    </r>
  </si>
  <si>
    <t xml:space="preserve">      CARLOS ARILIRIO BELTRÁN PEÑA</t>
  </si>
  <si>
    <r>
      <rPr>
        <vertAlign val="superscript"/>
        <sz val="11"/>
        <color indexed="8"/>
        <rFont val="Arial"/>
        <family val="2"/>
      </rPr>
      <t>1, 2 y 3/</t>
    </r>
    <r>
      <rPr>
        <sz val="11"/>
        <color indexed="8"/>
        <rFont val="Arial"/>
        <family val="2"/>
      </rPr>
      <t xml:space="preserve"> Los datos deben coincidir con el Informe de Ejecución de Reservas Presupuestales del sistema BogData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</si>
</sst>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5" formatCode="_(* #,##0_);_(* \(#,##0\);_(* &quot;-&quot;_);_(@_)"/>
    <numFmt numFmtId="178" formatCode="_([$€]* #,##0.00_);_([$€]* \(#,##0.00\);_([$€]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78" fontId="1" fillId="0" borderId="0" applyFont="0" applyFill="0" applyBorder="0" applyAlignment="0" applyProtection="0"/>
    <xf numFmtId="175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0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4" xfId="0" quotePrefix="1" applyFont="1" applyBorder="1" applyAlignment="1">
      <alignment vertical="center" wrapText="1"/>
    </xf>
    <xf numFmtId="0" fontId="8" fillId="0" borderId="5" xfId="0" quotePrefix="1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vertical="center" wrapText="1"/>
    </xf>
    <xf numFmtId="175" fontId="5" fillId="0" borderId="0" xfId="2" applyFont="1"/>
    <xf numFmtId="175" fontId="5" fillId="0" borderId="0" xfId="2" applyFont="1" applyAlignment="1">
      <alignment vertical="center" wrapText="1"/>
    </xf>
    <xf numFmtId="175" fontId="9" fillId="0" borderId="0" xfId="2" applyFont="1" applyAlignment="1">
      <alignment horizontal="centerContinuous"/>
    </xf>
    <xf numFmtId="175" fontId="5" fillId="0" borderId="0" xfId="2" applyFont="1" applyBorder="1"/>
    <xf numFmtId="175" fontId="7" fillId="0" borderId="0" xfId="2" applyFont="1"/>
    <xf numFmtId="16" fontId="8" fillId="0" borderId="10" xfId="0" quotePrefix="1" applyNumberFormat="1" applyFont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175" fontId="6" fillId="2" borderId="16" xfId="2" applyFont="1" applyFill="1" applyBorder="1" applyAlignment="1">
      <alignment horizontal="center" vertical="center" wrapText="1"/>
    </xf>
    <xf numFmtId="0" fontId="9" fillId="0" borderId="17" xfId="0" quotePrefix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175" fontId="8" fillId="0" borderId="0" xfId="2" applyFont="1" applyAlignment="1">
      <alignment horizontal="center"/>
    </xf>
    <xf numFmtId="175" fontId="9" fillId="0" borderId="0" xfId="2" applyFont="1" applyAlignment="1">
      <alignment horizontal="center"/>
    </xf>
    <xf numFmtId="175" fontId="9" fillId="0" borderId="0" xfId="2" applyFont="1" applyAlignment="1"/>
    <xf numFmtId="175" fontId="8" fillId="0" borderId="0" xfId="2" applyFont="1" applyAlignment="1"/>
    <xf numFmtId="10" fontId="6" fillId="2" borderId="1" xfId="3" applyNumberFormat="1" applyFont="1" applyFill="1" applyBorder="1" applyAlignment="1">
      <alignment horizontal="center" vertical="center" wrapText="1"/>
    </xf>
    <xf numFmtId="175" fontId="11" fillId="2" borderId="13" xfId="2" applyFont="1" applyFill="1" applyBorder="1" applyAlignment="1">
      <alignment horizontal="center" vertical="center" wrapText="1"/>
    </xf>
    <xf numFmtId="175" fontId="13" fillId="2" borderId="13" xfId="2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175" fontId="15" fillId="2" borderId="1" xfId="2" applyFont="1" applyFill="1" applyBorder="1" applyAlignment="1">
      <alignment horizontal="center" vertical="center" wrapText="1"/>
    </xf>
    <xf numFmtId="175" fontId="15" fillId="2" borderId="0" xfId="2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0" xfId="0" applyFont="1"/>
    <xf numFmtId="175" fontId="0" fillId="0" borderId="0" xfId="2" applyFont="1"/>
    <xf numFmtId="0" fontId="11" fillId="2" borderId="13" xfId="0" applyFont="1" applyFill="1" applyBorder="1" applyAlignment="1">
      <alignment horizontal="center" vertical="center"/>
    </xf>
    <xf numFmtId="175" fontId="11" fillId="2" borderId="14" xfId="2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175" fontId="11" fillId="0" borderId="2" xfId="2" applyFont="1" applyBorder="1" applyAlignment="1">
      <alignment vertical="center" wrapText="1"/>
    </xf>
    <xf numFmtId="10" fontId="11" fillId="0" borderId="11" xfId="3" quotePrefix="1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75" fontId="7" fillId="0" borderId="1" xfId="2" applyFont="1" applyBorder="1" applyAlignment="1">
      <alignment vertical="center" wrapText="1"/>
    </xf>
    <xf numFmtId="10" fontId="7" fillId="0" borderId="8" xfId="3" quotePrefix="1" applyNumberFormat="1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175" fontId="7" fillId="0" borderId="6" xfId="2" applyFont="1" applyBorder="1" applyAlignment="1">
      <alignment vertical="center" wrapText="1"/>
    </xf>
    <xf numFmtId="10" fontId="7" fillId="0" borderId="9" xfId="3" quotePrefix="1" applyNumberFormat="1" applyFont="1" applyBorder="1" applyAlignment="1">
      <alignment vertical="center" wrapText="1"/>
    </xf>
    <xf numFmtId="0" fontId="11" fillId="2" borderId="16" xfId="0" applyFont="1" applyFill="1" applyBorder="1" applyAlignment="1">
      <alignment vertical="center"/>
    </xf>
    <xf numFmtId="10" fontId="11" fillId="0" borderId="7" xfId="3" quotePrefix="1" applyNumberFormat="1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175" fontId="11" fillId="0" borderId="3" xfId="2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10" fontId="7" fillId="0" borderId="18" xfId="3" quotePrefix="1" applyNumberFormat="1" applyFont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175" fontId="11" fillId="2" borderId="6" xfId="2" applyFont="1" applyFill="1" applyBorder="1" applyAlignment="1">
      <alignment horizontal="center" vertical="center" wrapText="1"/>
    </xf>
    <xf numFmtId="10" fontId="11" fillId="0" borderId="9" xfId="3" quotePrefix="1" applyNumberFormat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9" xfId="0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2" fillId="0" borderId="19" xfId="0" applyFont="1" applyBorder="1" applyAlignment="1">
      <alignment horizontal="left" vertical="center"/>
    </xf>
  </cellXfs>
  <cellStyles count="4">
    <cellStyle name="Euro" xfId="1"/>
    <cellStyle name="Millares [0]" xfId="2" builtinId="6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</xdr:colOff>
      <xdr:row>1</xdr:row>
      <xdr:rowOff>114300</xdr:rowOff>
    </xdr:from>
    <xdr:to>
      <xdr:col>1</xdr:col>
      <xdr:colOff>15875</xdr:colOff>
      <xdr:row>1</xdr:row>
      <xdr:rowOff>1200150</xdr:rowOff>
    </xdr:to>
    <xdr:pic>
      <xdr:nvPicPr>
        <xdr:cNvPr id="105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25" y="304800"/>
          <a:ext cx="22606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view="pageLayout" topLeftCell="A25" zoomScale="60" zoomScaleNormal="100" zoomScalePageLayoutView="60" workbookViewId="0">
      <selection activeCell="A34" sqref="A34"/>
    </sheetView>
  </sheetViews>
  <sheetFormatPr baseColWidth="10" defaultRowHeight="15" x14ac:dyDescent="0.25"/>
  <cols>
    <col min="1" max="1" width="32.28515625" customWidth="1"/>
    <col min="2" max="2" width="43.7109375" customWidth="1"/>
    <col min="3" max="3" width="23" style="9" customWidth="1"/>
    <col min="4" max="4" width="24.5703125" style="9" customWidth="1"/>
    <col min="5" max="5" width="23.42578125" style="9" customWidth="1"/>
    <col min="6" max="6" width="22.140625" style="9" customWidth="1"/>
    <col min="7" max="7" width="22.28515625" style="9" customWidth="1"/>
    <col min="8" max="8" width="50.42578125" style="9" bestFit="1" customWidth="1"/>
    <col min="9" max="9" width="11" style="9" customWidth="1"/>
  </cols>
  <sheetData>
    <row r="2" spans="1:9" ht="96" customHeight="1" x14ac:dyDescent="0.25">
      <c r="A2" s="8" t="s">
        <v>40</v>
      </c>
      <c r="B2" s="32" t="s">
        <v>43</v>
      </c>
      <c r="C2" s="32"/>
      <c r="D2" s="32"/>
      <c r="E2" s="32"/>
      <c r="F2" s="32"/>
      <c r="G2" s="32"/>
      <c r="H2" s="32"/>
    </row>
    <row r="3" spans="1:9" ht="25.5" customHeight="1" x14ac:dyDescent="0.25">
      <c r="A3" s="8" t="s">
        <v>42</v>
      </c>
      <c r="B3" s="33" t="s">
        <v>55</v>
      </c>
      <c r="C3" s="33"/>
      <c r="D3" s="33"/>
      <c r="E3" s="33"/>
      <c r="F3" s="33"/>
      <c r="G3" s="33"/>
      <c r="H3" s="33"/>
    </row>
    <row r="4" spans="1:9" ht="25.5" customHeight="1" x14ac:dyDescent="0.25">
      <c r="A4" s="8" t="s">
        <v>41</v>
      </c>
      <c r="B4" s="33" t="s">
        <v>56</v>
      </c>
      <c r="C4" s="33"/>
      <c r="D4" s="33"/>
      <c r="E4" s="33"/>
      <c r="F4" s="33"/>
      <c r="G4" s="33"/>
      <c r="H4" s="33"/>
    </row>
    <row r="5" spans="1:9" ht="25.5" customHeight="1" x14ac:dyDescent="0.25">
      <c r="A5" s="8" t="s">
        <v>44</v>
      </c>
      <c r="B5" s="33">
        <v>2021</v>
      </c>
      <c r="C5" s="33"/>
      <c r="D5" s="33"/>
      <c r="E5" s="33"/>
      <c r="F5" s="33"/>
      <c r="G5" s="33"/>
      <c r="H5" s="33"/>
    </row>
    <row r="6" spans="1:9" ht="25.5" customHeight="1" x14ac:dyDescent="0.25">
      <c r="A6" s="8" t="s">
        <v>45</v>
      </c>
      <c r="B6" s="33" t="s">
        <v>64</v>
      </c>
      <c r="C6" s="33"/>
      <c r="D6" s="33"/>
      <c r="E6" s="33"/>
      <c r="F6" s="33"/>
      <c r="G6" s="33"/>
      <c r="H6" s="33"/>
    </row>
    <row r="7" spans="1:9" ht="15.75" thickBot="1" x14ac:dyDescent="0.3">
      <c r="A7" s="1"/>
      <c r="B7" s="34"/>
      <c r="C7" s="35"/>
      <c r="D7" s="35"/>
      <c r="E7" s="35"/>
      <c r="F7" s="35"/>
      <c r="G7" s="35"/>
      <c r="H7" s="35"/>
    </row>
    <row r="8" spans="1:9" ht="68.25" customHeight="1" thickBot="1" x14ac:dyDescent="0.3">
      <c r="A8" s="15" t="s">
        <v>32</v>
      </c>
      <c r="B8" s="36" t="s">
        <v>33</v>
      </c>
      <c r="C8" s="28" t="s">
        <v>65</v>
      </c>
      <c r="D8" s="27" t="s">
        <v>66</v>
      </c>
      <c r="E8" s="27" t="s">
        <v>67</v>
      </c>
      <c r="F8" s="27" t="s">
        <v>34</v>
      </c>
      <c r="G8" s="27" t="s">
        <v>35</v>
      </c>
      <c r="H8" s="37" t="s">
        <v>36</v>
      </c>
    </row>
    <row r="9" spans="1:9" s="4" customFormat="1" ht="30" customHeight="1" x14ac:dyDescent="0.25">
      <c r="A9" s="14" t="s">
        <v>0</v>
      </c>
      <c r="B9" s="38" t="s">
        <v>37</v>
      </c>
      <c r="C9" s="39">
        <f>+C10+C17</f>
        <v>433709799</v>
      </c>
      <c r="D9" s="39">
        <f>+D10+D17</f>
        <v>0</v>
      </c>
      <c r="E9" s="39">
        <f>+E10+E17</f>
        <v>433709799</v>
      </c>
      <c r="F9" s="39">
        <f>+F10+F17</f>
        <v>18106182</v>
      </c>
      <c r="G9" s="39">
        <f>+G10+G17</f>
        <v>18106182</v>
      </c>
      <c r="H9" s="40">
        <f>G9/E9</f>
        <v>4.1747228311989328E-2</v>
      </c>
      <c r="I9" s="10"/>
    </row>
    <row r="10" spans="1:9" s="4" customFormat="1" ht="23.25" customHeight="1" x14ac:dyDescent="0.25">
      <c r="A10" s="5" t="s">
        <v>1</v>
      </c>
      <c r="B10" s="41" t="s">
        <v>38</v>
      </c>
      <c r="C10" s="42">
        <f>+C11</f>
        <v>433709799</v>
      </c>
      <c r="D10" s="42">
        <f>+D11</f>
        <v>0</v>
      </c>
      <c r="E10" s="42">
        <f>+E11</f>
        <v>433709799</v>
      </c>
      <c r="F10" s="42">
        <f>+F11</f>
        <v>18106182</v>
      </c>
      <c r="G10" s="42">
        <f>+G11</f>
        <v>18106182</v>
      </c>
      <c r="H10" s="43">
        <f t="shared" ref="H10:H16" si="0">G10/E10</f>
        <v>4.1747228311989328E-2</v>
      </c>
      <c r="I10" s="10"/>
    </row>
    <row r="11" spans="1:9" s="4" customFormat="1" ht="23.25" customHeight="1" x14ac:dyDescent="0.25">
      <c r="A11" s="5" t="s">
        <v>2</v>
      </c>
      <c r="B11" s="41" t="s">
        <v>3</v>
      </c>
      <c r="C11" s="42">
        <f>+C12+C16</f>
        <v>433709799</v>
      </c>
      <c r="D11" s="42">
        <f>+D12+D16</f>
        <v>0</v>
      </c>
      <c r="E11" s="42">
        <f>+E12+E16</f>
        <v>433709799</v>
      </c>
      <c r="F11" s="42">
        <f>+F12+F16</f>
        <v>18106182</v>
      </c>
      <c r="G11" s="42">
        <f>+G12+G16</f>
        <v>18106182</v>
      </c>
      <c r="H11" s="43">
        <f t="shared" si="0"/>
        <v>4.1747228311989328E-2</v>
      </c>
      <c r="I11" s="10"/>
    </row>
    <row r="12" spans="1:9" s="4" customFormat="1" ht="34.5" customHeight="1" x14ac:dyDescent="0.25">
      <c r="A12" s="5" t="s">
        <v>4</v>
      </c>
      <c r="B12" s="41" t="s">
        <v>5</v>
      </c>
      <c r="C12" s="42">
        <f>SUM(C13:C15)</f>
        <v>430991660</v>
      </c>
      <c r="D12" s="42">
        <f>SUM(D13:D15)</f>
        <v>0</v>
      </c>
      <c r="E12" s="42">
        <f>SUM(E13:E15)</f>
        <v>430991660</v>
      </c>
      <c r="F12" s="42">
        <f>SUM(F13:F15)</f>
        <v>16110745</v>
      </c>
      <c r="G12" s="42">
        <f>SUM(G13:G15)</f>
        <v>16110745</v>
      </c>
      <c r="H12" s="43">
        <f>G12/E12</f>
        <v>3.7380642121938042E-2</v>
      </c>
      <c r="I12" s="10"/>
    </row>
    <row r="13" spans="1:9" s="4" customFormat="1" ht="23.25" customHeight="1" x14ac:dyDescent="0.25">
      <c r="A13" s="5" t="s">
        <v>6</v>
      </c>
      <c r="B13" s="41" t="s">
        <v>54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3">
        <v>0</v>
      </c>
      <c r="I13" s="10"/>
    </row>
    <row r="14" spans="1:9" s="4" customFormat="1" ht="23.25" customHeight="1" x14ac:dyDescent="0.25">
      <c r="A14" s="5" t="s">
        <v>7</v>
      </c>
      <c r="B14" s="41" t="s">
        <v>52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3">
        <v>0</v>
      </c>
      <c r="I14" s="10"/>
    </row>
    <row r="15" spans="1:9" s="4" customFormat="1" ht="23.25" customHeight="1" x14ac:dyDescent="0.25">
      <c r="A15" s="5" t="s">
        <v>8</v>
      </c>
      <c r="B15" s="41" t="s">
        <v>53</v>
      </c>
      <c r="C15" s="42">
        <v>430991660</v>
      </c>
      <c r="D15" s="42">
        <v>0</v>
      </c>
      <c r="E15" s="42">
        <v>430991660</v>
      </c>
      <c r="F15" s="42">
        <v>16110745</v>
      </c>
      <c r="G15" s="42">
        <v>16110745</v>
      </c>
      <c r="H15" s="43">
        <f t="shared" si="0"/>
        <v>3.7380642121938042E-2</v>
      </c>
      <c r="I15" s="10"/>
    </row>
    <row r="16" spans="1:9" s="4" customFormat="1" ht="23.25" customHeight="1" x14ac:dyDescent="0.25">
      <c r="A16" s="5" t="s">
        <v>9</v>
      </c>
      <c r="B16" s="41" t="s">
        <v>10</v>
      </c>
      <c r="C16" s="42">
        <v>2718139</v>
      </c>
      <c r="D16" s="42">
        <v>0</v>
      </c>
      <c r="E16" s="42">
        <v>2718139</v>
      </c>
      <c r="F16" s="42">
        <v>1995437</v>
      </c>
      <c r="G16" s="42">
        <v>1995437</v>
      </c>
      <c r="H16" s="43">
        <f t="shared" si="0"/>
        <v>0.73411882173796117</v>
      </c>
      <c r="I16" s="10"/>
    </row>
    <row r="17" spans="1:9" s="4" customFormat="1" ht="39" customHeight="1" x14ac:dyDescent="0.25">
      <c r="A17" s="5" t="s">
        <v>11</v>
      </c>
      <c r="B17" s="41" t="s">
        <v>39</v>
      </c>
      <c r="C17" s="42">
        <f>SUM(C18:C20)</f>
        <v>0</v>
      </c>
      <c r="D17" s="42">
        <f>SUM(D18:D20)</f>
        <v>0</v>
      </c>
      <c r="E17" s="42">
        <f>SUM(E18:E20)</f>
        <v>0</v>
      </c>
      <c r="F17" s="42">
        <f>SUM(F18:F20)</f>
        <v>0</v>
      </c>
      <c r="G17" s="42">
        <f>SUM(G18:G20)</f>
        <v>0</v>
      </c>
      <c r="H17" s="43">
        <v>0</v>
      </c>
      <c r="I17" s="10"/>
    </row>
    <row r="18" spans="1:9" s="4" customFormat="1" ht="33" customHeight="1" x14ac:dyDescent="0.25">
      <c r="A18" s="5" t="s">
        <v>12</v>
      </c>
      <c r="B18" s="41" t="s">
        <v>13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3">
        <v>0</v>
      </c>
      <c r="I18" s="10"/>
    </row>
    <row r="19" spans="1:9" s="4" customFormat="1" ht="33" customHeight="1" x14ac:dyDescent="0.25">
      <c r="A19" s="5" t="s">
        <v>14</v>
      </c>
      <c r="B19" s="41" t="s">
        <v>15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3">
        <v>0</v>
      </c>
      <c r="I19" s="10"/>
    </row>
    <row r="20" spans="1:9" s="4" customFormat="1" ht="23.25" customHeight="1" thickBot="1" x14ac:dyDescent="0.3">
      <c r="A20" s="6" t="s">
        <v>16</v>
      </c>
      <c r="B20" s="44" t="s">
        <v>17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6">
        <v>0</v>
      </c>
      <c r="I20" s="10"/>
    </row>
    <row r="21" spans="1:9" ht="16.5" thickBot="1" x14ac:dyDescent="0.3">
      <c r="A21" s="16" t="s">
        <v>18</v>
      </c>
      <c r="B21" s="47"/>
      <c r="C21" s="17">
        <f>+C9</f>
        <v>433709799</v>
      </c>
      <c r="D21" s="17">
        <f>+D9</f>
        <v>0</v>
      </c>
      <c r="E21" s="17">
        <f>+E9</f>
        <v>433709799</v>
      </c>
      <c r="F21" s="17">
        <f>+F9</f>
        <v>18106182</v>
      </c>
      <c r="G21" s="17">
        <f>+G9</f>
        <v>18106182</v>
      </c>
      <c r="H21" s="48">
        <f>G21/E21</f>
        <v>4.1747228311989328E-2</v>
      </c>
    </row>
    <row r="22" spans="1:9" ht="22.5" customHeight="1" x14ac:dyDescent="0.25">
      <c r="A22" s="18" t="s">
        <v>19</v>
      </c>
      <c r="B22" s="49" t="s">
        <v>51</v>
      </c>
      <c r="C22" s="50">
        <f>+C23</f>
        <v>2129136307</v>
      </c>
      <c r="D22" s="50">
        <f>+D23</f>
        <v>0</v>
      </c>
      <c r="E22" s="50">
        <f>+E23</f>
        <v>2129136307</v>
      </c>
      <c r="F22" s="50">
        <f>+F23</f>
        <v>265405183</v>
      </c>
      <c r="G22" s="50">
        <f>+G23</f>
        <v>279970280</v>
      </c>
      <c r="H22" s="48">
        <f>IF(+G22=0,0,+G22/E22)</f>
        <v>0.13149476577875105</v>
      </c>
    </row>
    <row r="23" spans="1:9" ht="22.5" customHeight="1" x14ac:dyDescent="0.25">
      <c r="A23" s="19" t="s">
        <v>20</v>
      </c>
      <c r="B23" s="41" t="s">
        <v>21</v>
      </c>
      <c r="C23" s="42">
        <f>+C24+C26+C27+C28+C29</f>
        <v>2129136307</v>
      </c>
      <c r="D23" s="42">
        <f>+D24+D26+D27+D28+D29</f>
        <v>0</v>
      </c>
      <c r="E23" s="42">
        <f>+E24+E26+E27+E28+E29</f>
        <v>2129136307</v>
      </c>
      <c r="F23" s="42">
        <f>+F24+F26+F27+F28+F29</f>
        <v>265405183</v>
      </c>
      <c r="G23" s="42">
        <f>+G24+G26+G27+G28+G29</f>
        <v>279970280</v>
      </c>
      <c r="H23" s="43">
        <f>G23/E23</f>
        <v>0.13149476577875105</v>
      </c>
    </row>
    <row r="24" spans="1:9" ht="22.5" customHeight="1" x14ac:dyDescent="0.25">
      <c r="A24" s="19" t="s">
        <v>23</v>
      </c>
      <c r="B24" s="41" t="s">
        <v>22</v>
      </c>
      <c r="C24" s="42">
        <f>+C25</f>
        <v>2129136307</v>
      </c>
      <c r="D24" s="42">
        <f>+D25</f>
        <v>0</v>
      </c>
      <c r="E24" s="42">
        <f>+E25</f>
        <v>2129136307</v>
      </c>
      <c r="F24" s="42">
        <f>+F25</f>
        <v>265405183</v>
      </c>
      <c r="G24" s="42">
        <f>+G25</f>
        <v>279970280</v>
      </c>
      <c r="H24" s="43">
        <f>G24/E24</f>
        <v>0.13149476577875105</v>
      </c>
    </row>
    <row r="25" spans="1:9" ht="22.5" customHeight="1" x14ac:dyDescent="0.25">
      <c r="A25" s="19" t="s">
        <v>25</v>
      </c>
      <c r="B25" s="41" t="s">
        <v>24</v>
      </c>
      <c r="C25" s="42">
        <v>2129136307</v>
      </c>
      <c r="D25" s="42">
        <v>0</v>
      </c>
      <c r="E25" s="42">
        <v>2129136307</v>
      </c>
      <c r="F25" s="42">
        <v>265405183</v>
      </c>
      <c r="G25" s="42">
        <f>14565097+F25</f>
        <v>279970280</v>
      </c>
      <c r="H25" s="43">
        <f>G25/E25</f>
        <v>0.13149476577875105</v>
      </c>
    </row>
    <row r="26" spans="1:9" ht="22.5" customHeight="1" x14ac:dyDescent="0.25">
      <c r="A26" s="19" t="s">
        <v>27</v>
      </c>
      <c r="B26" s="41" t="s">
        <v>26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3">
        <v>0</v>
      </c>
    </row>
    <row r="27" spans="1:9" ht="22.5" customHeight="1" x14ac:dyDescent="0.25">
      <c r="A27" s="20" t="s">
        <v>48</v>
      </c>
      <c r="B27" s="51" t="s">
        <v>28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  <c r="H27" s="43">
        <v>0</v>
      </c>
    </row>
    <row r="28" spans="1:9" ht="22.5" customHeight="1" x14ac:dyDescent="0.25">
      <c r="A28" s="20" t="s">
        <v>49</v>
      </c>
      <c r="B28" s="41" t="s">
        <v>46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3">
        <v>0</v>
      </c>
    </row>
    <row r="29" spans="1:9" ht="30" customHeight="1" x14ac:dyDescent="0.25">
      <c r="A29" s="20" t="s">
        <v>50</v>
      </c>
      <c r="B29" s="41" t="s">
        <v>47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  <c r="H29" s="52">
        <v>0</v>
      </c>
    </row>
    <row r="30" spans="1:9" ht="22.5" customHeight="1" thickBot="1" x14ac:dyDescent="0.3">
      <c r="A30" s="21" t="s">
        <v>18</v>
      </c>
      <c r="B30" s="53"/>
      <c r="C30" s="54">
        <f>+C22</f>
        <v>2129136307</v>
      </c>
      <c r="D30" s="54">
        <f>+D22</f>
        <v>0</v>
      </c>
      <c r="E30" s="54">
        <f>+E22</f>
        <v>2129136307</v>
      </c>
      <c r="F30" s="54">
        <f>+F22</f>
        <v>265405183</v>
      </c>
      <c r="G30" s="54">
        <f>+G22</f>
        <v>279970280</v>
      </c>
      <c r="H30" s="55">
        <f>G30/E30</f>
        <v>0.13149476577875105</v>
      </c>
    </row>
    <row r="31" spans="1:9" x14ac:dyDescent="0.25">
      <c r="A31" s="3"/>
      <c r="B31" s="56"/>
      <c r="C31" s="35"/>
      <c r="D31" s="35"/>
      <c r="E31" s="35"/>
      <c r="F31" s="35"/>
      <c r="G31" s="35"/>
      <c r="H31" s="35"/>
    </row>
    <row r="32" spans="1:9" ht="38.25" customHeight="1" x14ac:dyDescent="0.25">
      <c r="A32" s="29" t="s">
        <v>29</v>
      </c>
      <c r="B32" s="29"/>
      <c r="C32" s="30">
        <f>+C21+C30</f>
        <v>2562846106</v>
      </c>
      <c r="D32" s="30">
        <f>+D21+D30</f>
        <v>0</v>
      </c>
      <c r="E32" s="30">
        <f>+E21+E30</f>
        <v>2562846106</v>
      </c>
      <c r="F32" s="30">
        <f>+F21+F30</f>
        <v>283511365</v>
      </c>
      <c r="G32" s="30">
        <f>+G21+G30</f>
        <v>298076462</v>
      </c>
      <c r="H32" s="26">
        <f>G32/E32</f>
        <v>0.11630681268850249</v>
      </c>
    </row>
    <row r="33" spans="1:8" ht="26.25" customHeight="1" x14ac:dyDescent="0.25">
      <c r="A33" s="59" t="s">
        <v>69</v>
      </c>
      <c r="B33" s="57"/>
      <c r="C33" s="57"/>
      <c r="D33" s="57"/>
      <c r="E33" s="31"/>
      <c r="F33" s="31"/>
      <c r="G33" s="31"/>
      <c r="H33" s="31"/>
    </row>
    <row r="34" spans="1:8" ht="49.5" customHeight="1" x14ac:dyDescent="0.25">
      <c r="B34" s="7"/>
      <c r="F34" s="11"/>
      <c r="G34" s="12"/>
      <c r="H34" s="12"/>
    </row>
    <row r="35" spans="1:8" ht="15.75" x14ac:dyDescent="0.25">
      <c r="A35" s="58" t="s">
        <v>68</v>
      </c>
      <c r="B35" s="7"/>
      <c r="C35" s="23" t="s">
        <v>57</v>
      </c>
      <c r="D35" s="24"/>
      <c r="E35" s="23" t="s">
        <v>62</v>
      </c>
      <c r="H35" s="23" t="s">
        <v>58</v>
      </c>
    </row>
    <row r="36" spans="1:8" ht="15.75" x14ac:dyDescent="0.25">
      <c r="A36" s="58" t="s">
        <v>30</v>
      </c>
      <c r="B36" s="7"/>
      <c r="C36" s="23" t="s">
        <v>61</v>
      </c>
      <c r="D36" s="24"/>
      <c r="E36" s="23" t="s">
        <v>61</v>
      </c>
      <c r="F36" s="11"/>
      <c r="H36" s="23" t="s">
        <v>31</v>
      </c>
    </row>
    <row r="37" spans="1:8" ht="15.75" x14ac:dyDescent="0.25">
      <c r="B37" s="7"/>
      <c r="C37" s="22" t="s">
        <v>59</v>
      </c>
      <c r="D37" s="25"/>
      <c r="E37" s="22" t="s">
        <v>63</v>
      </c>
      <c r="F37" s="11"/>
      <c r="H37" s="22" t="s">
        <v>60</v>
      </c>
    </row>
    <row r="39" spans="1:8" x14ac:dyDescent="0.25">
      <c r="A39" s="2"/>
      <c r="B39" s="2"/>
      <c r="C39" s="13"/>
    </row>
  </sheetData>
  <mergeCells count="6">
    <mergeCell ref="B2:H2"/>
    <mergeCell ref="B3:H3"/>
    <mergeCell ref="B4:H4"/>
    <mergeCell ref="B5:H5"/>
    <mergeCell ref="B6:H6"/>
    <mergeCell ref="A33:D33"/>
  </mergeCells>
  <printOptions horizontalCentered="1"/>
  <pageMargins left="0.31496062992125984" right="0" top="0.35433070866141736" bottom="0.15748031496062992" header="0.11811023622047245" footer="0.15748031496062992"/>
  <pageSetup scale="55" orientation="landscape" r:id="rId1"/>
  <headerFooter>
    <oddFooter xml:space="preserve">&amp;C&amp;G&amp;R&amp;"Arial,Normal"&amp;12 &amp;10 
11-F.21
V.3&amp;11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11-F-21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nmahecha</dc:creator>
  <cp:lastModifiedBy>Fundación GAA</cp:lastModifiedBy>
  <cp:lastPrinted>2021-03-08T13:15:24Z</cp:lastPrinted>
  <dcterms:created xsi:type="dcterms:W3CDTF">2013-04-23T21:12:42Z</dcterms:created>
  <dcterms:modified xsi:type="dcterms:W3CDTF">2021-03-08T13:20:54Z</dcterms:modified>
</cp:coreProperties>
</file>